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330"/>
  </bookViews>
  <sheets>
    <sheet name="Мониторы" sheetId="2" r:id="rId1"/>
  </sheets>
  <definedNames>
    <definedName name="_xlnm._FilterDatabase" localSheetId="0" hidden="1">Мониторы!$A$1:$T$2</definedName>
  </definedNames>
  <calcPr calcId="162913"/>
</workbook>
</file>

<file path=xl/calcChain.xml><?xml version="1.0" encoding="utf-8"?>
<calcChain xmlns="http://schemas.openxmlformats.org/spreadsheetml/2006/main">
  <c r="J11" i="2" l="1"/>
  <c r="L11" i="2" s="1"/>
  <c r="G11" i="2"/>
  <c r="J10" i="2"/>
  <c r="L10" i="2" s="1"/>
  <c r="G10" i="2"/>
  <c r="J9" i="2"/>
  <c r="L9" i="2" s="1"/>
  <c r="G9" i="2"/>
  <c r="J8" i="2"/>
  <c r="L8" i="2" s="1"/>
  <c r="G8" i="2"/>
  <c r="J6" i="2"/>
  <c r="L6" i="2" s="1"/>
  <c r="G6" i="2"/>
  <c r="J5" i="2"/>
  <c r="L5" i="2" s="1"/>
  <c r="G5" i="2"/>
  <c r="J4" i="2"/>
  <c r="L4" i="2" s="1"/>
  <c r="G4" i="2"/>
  <c r="J3" i="2"/>
  <c r="L3" i="2" s="1"/>
  <c r="G3" i="2"/>
  <c r="M4" i="2" l="1"/>
  <c r="N4" i="2"/>
  <c r="P4" i="2"/>
  <c r="O4" i="2"/>
  <c r="Q4" i="2"/>
  <c r="M6" i="2"/>
  <c r="M5" i="2"/>
  <c r="M8" i="2"/>
  <c r="M10" i="2"/>
  <c r="M3" i="2"/>
  <c r="M9" i="2"/>
  <c r="M11" i="2"/>
  <c r="J7" i="2"/>
  <c r="J2" i="2"/>
  <c r="G7" i="2"/>
  <c r="G2" i="2"/>
  <c r="O10" i="2" l="1"/>
  <c r="N10" i="2"/>
  <c r="P10" i="2"/>
  <c r="Q10" i="2"/>
  <c r="P11" i="2"/>
  <c r="O11" i="2"/>
  <c r="N11" i="2"/>
  <c r="Q11" i="2"/>
  <c r="P9" i="2"/>
  <c r="N9" i="2"/>
  <c r="Q9" i="2"/>
  <c r="O9" i="2"/>
  <c r="P5" i="2"/>
  <c r="N5" i="2"/>
  <c r="O5" i="2"/>
  <c r="Q5" i="2"/>
  <c r="Q8" i="2"/>
  <c r="N8" i="2"/>
  <c r="P8" i="2"/>
  <c r="O8" i="2"/>
  <c r="P3" i="2"/>
  <c r="Q3" i="2"/>
  <c r="O3" i="2"/>
  <c r="N3" i="2"/>
  <c r="O6" i="2"/>
  <c r="N6" i="2"/>
  <c r="Q6" i="2"/>
  <c r="P6" i="2"/>
  <c r="L7" i="2"/>
  <c r="M7" i="2" l="1"/>
  <c r="L2" i="2"/>
  <c r="P7" i="2" l="1"/>
  <c r="Q7" i="2"/>
  <c r="O7" i="2"/>
  <c r="N7" i="2"/>
  <c r="M2" i="2"/>
  <c r="O2" i="2" l="1"/>
  <c r="P2" i="2"/>
  <c r="Q2" i="2"/>
  <c r="N2" i="2"/>
</calcChain>
</file>

<file path=xl/sharedStrings.xml><?xml version="1.0" encoding="utf-8"?>
<sst xmlns="http://schemas.openxmlformats.org/spreadsheetml/2006/main" count="110" uniqueCount="29">
  <si>
    <t>Город</t>
  </si>
  <si>
    <t>Вид рекламы</t>
  </si>
  <si>
    <t>Маршруты</t>
  </si>
  <si>
    <t>Количество мониторов</t>
  </si>
  <si>
    <t>Период, дней</t>
  </si>
  <si>
    <t>Выходов в час на 1 мониторе</t>
  </si>
  <si>
    <t>Липецк</t>
  </si>
  <si>
    <t>Автобусы</t>
  </si>
  <si>
    <t>Выходов в сутки на 1 мониторе</t>
  </si>
  <si>
    <t>Выходов за период на 1 мониторе</t>
  </si>
  <si>
    <t>Волгабас</t>
  </si>
  <si>
    <t>Фото</t>
  </si>
  <si>
    <t>Выходов за период на всех мониторах</t>
  </si>
  <si>
    <t>2, 3, 8, 17, 27, 28, 30, 33, 35, 37, 42, 45, 46, 49, 50, 102 (2т), 114 (5к), 317, 346</t>
  </si>
  <si>
    <t>Схема движения</t>
  </si>
  <si>
    <t>Ссылка</t>
  </si>
  <si>
    <t>Изготовление ролика</t>
  </si>
  <si>
    <t>От 1500 руб.</t>
  </si>
  <si>
    <r>
      <t xml:space="preserve">Реклама на </t>
    </r>
    <r>
      <rPr>
        <sz val="10"/>
        <color rgb="FFFF0000"/>
        <rFont val="Calibri"/>
        <family val="2"/>
        <charset val="204"/>
        <scheme val="minor"/>
      </rPr>
      <t>квадратных</t>
    </r>
    <r>
      <rPr>
        <sz val="10"/>
        <color theme="1"/>
        <rFont val="Calibri"/>
        <family val="2"/>
        <charset val="204"/>
        <scheme val="minor"/>
      </rPr>
      <t xml:space="preserve"> мониторах внутри салона</t>
    </r>
  </si>
  <si>
    <r>
      <t xml:space="preserve">Реклама на </t>
    </r>
    <r>
      <rPr>
        <sz val="10"/>
        <color rgb="FFFF0000"/>
        <rFont val="Calibri"/>
        <family val="2"/>
        <charset val="204"/>
        <scheme val="minor"/>
      </rPr>
      <t>удлиненных</t>
    </r>
    <r>
      <rPr>
        <sz val="10"/>
        <color theme="1"/>
        <rFont val="Calibri"/>
        <family val="2"/>
        <charset val="204"/>
        <scheme val="minor"/>
      </rPr>
      <t xml:space="preserve"> мониторах внутри салона</t>
    </r>
  </si>
  <si>
    <t>Количество ТС</t>
  </si>
  <si>
    <t>Вид ТС</t>
  </si>
  <si>
    <t>Марка ТС</t>
  </si>
  <si>
    <t>График работы</t>
  </si>
  <si>
    <t>ПН-ВС: 05:00 - 23:00</t>
  </si>
  <si>
    <t>Ролик 10 сек.</t>
  </si>
  <si>
    <t>Ролик 5 сек.</t>
  </si>
  <si>
    <t>Ролик 15 сек.</t>
  </si>
  <si>
    <t>Ролик 20 сек.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</si>
</sst>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р.&quot;"/>
    <numFmt numFmtId="165" formatCode="#,##0.00\ &quot;₽&quot;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sk.yandex.ru/i/bNBzRzWbT4Iy0Q" TargetMode="External"/><Relationship Id="rId13" Type="http://schemas.openxmlformats.org/officeDocument/2006/relationships/hyperlink" Target="https://wikiroutes.info/lipetsk/catalog" TargetMode="External"/><Relationship Id="rId18" Type="http://schemas.openxmlformats.org/officeDocument/2006/relationships/hyperlink" Target="https://disk.yandex.ru/i/zLlySJMw9wFDWQ" TargetMode="External"/><Relationship Id="rId3" Type="http://schemas.openxmlformats.org/officeDocument/2006/relationships/hyperlink" Target="https://disk.yandex.ru/i/bNBzRzWbT4Iy0Q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wikiroutes.info/lipetsk/catalog" TargetMode="External"/><Relationship Id="rId12" Type="http://schemas.openxmlformats.org/officeDocument/2006/relationships/hyperlink" Target="https://disk.yandex.ru/i/bNBzRzWbT4Iy0Q" TargetMode="External"/><Relationship Id="rId17" Type="http://schemas.openxmlformats.org/officeDocument/2006/relationships/hyperlink" Target="https://disk.yandex.ru/i/zLlySJMw9wFDWQ" TargetMode="External"/><Relationship Id="rId2" Type="http://schemas.openxmlformats.org/officeDocument/2006/relationships/hyperlink" Target="https://wikiroutes.info/lipetsk/catalog" TargetMode="External"/><Relationship Id="rId16" Type="http://schemas.openxmlformats.org/officeDocument/2006/relationships/hyperlink" Target="https://wikiroutes.info/lipetsk/catalog" TargetMode="External"/><Relationship Id="rId20" Type="http://schemas.openxmlformats.org/officeDocument/2006/relationships/hyperlink" Target="https://disk.yandex.ru/i/zLlySJMw9wFDWQ" TargetMode="External"/><Relationship Id="rId1" Type="http://schemas.openxmlformats.org/officeDocument/2006/relationships/hyperlink" Target="https://wikiroutes.info/lipetsk/catalog" TargetMode="External"/><Relationship Id="rId6" Type="http://schemas.openxmlformats.org/officeDocument/2006/relationships/hyperlink" Target="https://wikiroutes.info/lipetsk/catalog" TargetMode="External"/><Relationship Id="rId11" Type="http://schemas.openxmlformats.org/officeDocument/2006/relationships/hyperlink" Target="https://wikiroutes.info/lipetsk/catalog" TargetMode="External"/><Relationship Id="rId5" Type="http://schemas.openxmlformats.org/officeDocument/2006/relationships/hyperlink" Target="https://wikiroutes.info/lipetsk/catalog" TargetMode="External"/><Relationship Id="rId15" Type="http://schemas.openxmlformats.org/officeDocument/2006/relationships/hyperlink" Target="https://wikiroutes.info/lipetsk/catalog" TargetMode="External"/><Relationship Id="rId10" Type="http://schemas.openxmlformats.org/officeDocument/2006/relationships/hyperlink" Target="https://disk.yandex.ru/i/bNBzRzWbT4Iy0Q" TargetMode="External"/><Relationship Id="rId19" Type="http://schemas.openxmlformats.org/officeDocument/2006/relationships/hyperlink" Target="https://disk.yandex.ru/i/zLlySJMw9wFDWQ" TargetMode="External"/><Relationship Id="rId4" Type="http://schemas.openxmlformats.org/officeDocument/2006/relationships/hyperlink" Target="https://disk.yandex.ru/i/zLlySJMw9wFDWQ" TargetMode="External"/><Relationship Id="rId9" Type="http://schemas.openxmlformats.org/officeDocument/2006/relationships/hyperlink" Target="https://disk.yandex.ru/i/bNBzRzWbT4Iy0Q" TargetMode="External"/><Relationship Id="rId14" Type="http://schemas.openxmlformats.org/officeDocument/2006/relationships/hyperlink" Target="https://wikiroutes.info/lipetsk/catalo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workbookViewId="0">
      <selection activeCell="C2" sqref="C2"/>
    </sheetView>
  </sheetViews>
  <sheetFormatPr defaultRowHeight="12.75" x14ac:dyDescent="0.25"/>
  <cols>
    <col min="1" max="1" width="10.5703125" style="1" customWidth="1"/>
    <col min="2" max="2" width="11" style="1" customWidth="1"/>
    <col min="3" max="3" width="13" style="1" customWidth="1"/>
    <col min="4" max="4" width="21" style="1" customWidth="1"/>
    <col min="5" max="5" width="9.5703125" style="3" customWidth="1"/>
    <col min="6" max="6" width="17" style="1" bestFit="1" customWidth="1"/>
    <col min="7" max="7" width="14.7109375" style="1" customWidth="1"/>
    <col min="8" max="8" width="20.7109375" style="1" bestFit="1" customWidth="1"/>
    <col min="9" max="9" width="17.85546875" style="1" bestFit="1" customWidth="1"/>
    <col min="10" max="10" width="22.5703125" style="1" customWidth="1"/>
    <col min="11" max="11" width="16.85546875" style="1" customWidth="1"/>
    <col min="12" max="12" width="20.140625" style="1" customWidth="1"/>
    <col min="13" max="13" width="21.42578125" style="1" customWidth="1"/>
    <col min="14" max="14" width="15.28515625" style="2" bestFit="1" customWidth="1"/>
    <col min="15" max="17" width="16.28515625" style="2" bestFit="1" customWidth="1"/>
    <col min="18" max="18" width="25.28515625" style="1" customWidth="1"/>
    <col min="19" max="19" width="19.42578125" style="1" customWidth="1"/>
    <col min="20" max="20" width="16.85546875" style="1" customWidth="1"/>
    <col min="21" max="16384" width="9.140625" style="1"/>
  </cols>
  <sheetData>
    <row r="1" spans="1:20" ht="25.5" x14ac:dyDescent="0.25">
      <c r="A1" s="4" t="s">
        <v>0</v>
      </c>
      <c r="B1" s="4" t="s">
        <v>21</v>
      </c>
      <c r="C1" s="4" t="s">
        <v>22</v>
      </c>
      <c r="D1" s="4" t="s">
        <v>1</v>
      </c>
      <c r="E1" s="5" t="s">
        <v>11</v>
      </c>
      <c r="F1" s="5" t="s">
        <v>20</v>
      </c>
      <c r="G1" s="5" t="s">
        <v>3</v>
      </c>
      <c r="H1" s="4" t="s">
        <v>5</v>
      </c>
      <c r="I1" s="5" t="s">
        <v>23</v>
      </c>
      <c r="J1" s="4" t="s">
        <v>8</v>
      </c>
      <c r="K1" s="5" t="s">
        <v>4</v>
      </c>
      <c r="L1" s="4" t="s">
        <v>9</v>
      </c>
      <c r="M1" s="5" t="s">
        <v>12</v>
      </c>
      <c r="N1" s="4" t="s">
        <v>26</v>
      </c>
      <c r="O1" s="4" t="s">
        <v>25</v>
      </c>
      <c r="P1" s="4" t="s">
        <v>27</v>
      </c>
      <c r="Q1" s="4" t="s">
        <v>28</v>
      </c>
      <c r="R1" s="5" t="s">
        <v>2</v>
      </c>
      <c r="S1" s="5" t="s">
        <v>14</v>
      </c>
      <c r="T1" s="5" t="s">
        <v>16</v>
      </c>
    </row>
    <row r="2" spans="1:20" ht="38.25" x14ac:dyDescent="0.25">
      <c r="A2" s="8" t="s">
        <v>6</v>
      </c>
      <c r="B2" s="8" t="s">
        <v>7</v>
      </c>
      <c r="C2" s="6" t="s">
        <v>10</v>
      </c>
      <c r="D2" s="6" t="s">
        <v>18</v>
      </c>
      <c r="E2" s="7" t="s">
        <v>11</v>
      </c>
      <c r="F2" s="6">
        <v>50</v>
      </c>
      <c r="G2" s="6">
        <f>1*50</f>
        <v>50</v>
      </c>
      <c r="H2" s="6">
        <v>2</v>
      </c>
      <c r="I2" s="6" t="s">
        <v>24</v>
      </c>
      <c r="J2" s="6">
        <f>15*H2</f>
        <v>30</v>
      </c>
      <c r="K2" s="6">
        <v>7</v>
      </c>
      <c r="L2" s="6">
        <f>K2*J2</f>
        <v>210</v>
      </c>
      <c r="M2" s="6">
        <f t="shared" ref="M2:M11" si="0">L2*G2</f>
        <v>10500</v>
      </c>
      <c r="N2" s="10">
        <f>0.09*M2*5</f>
        <v>4725</v>
      </c>
      <c r="O2" s="10">
        <f>0.09*M2*10</f>
        <v>9450</v>
      </c>
      <c r="P2" s="10">
        <f>0.09*M2*15</f>
        <v>14175</v>
      </c>
      <c r="Q2" s="10">
        <f>0.09*M2*20</f>
        <v>18900</v>
      </c>
      <c r="R2" s="8" t="s">
        <v>13</v>
      </c>
      <c r="S2" s="9" t="s">
        <v>15</v>
      </c>
      <c r="T2" s="6" t="s">
        <v>17</v>
      </c>
    </row>
    <row r="3" spans="1:20" ht="38.25" x14ac:dyDescent="0.25">
      <c r="A3" s="8" t="s">
        <v>6</v>
      </c>
      <c r="B3" s="8" t="s">
        <v>7</v>
      </c>
      <c r="C3" s="6" t="s">
        <v>10</v>
      </c>
      <c r="D3" s="6" t="s">
        <v>18</v>
      </c>
      <c r="E3" s="7" t="s">
        <v>11</v>
      </c>
      <c r="F3" s="6">
        <v>50</v>
      </c>
      <c r="G3" s="6">
        <f t="shared" ref="G3:G6" si="1">1*50</f>
        <v>50</v>
      </c>
      <c r="H3" s="6">
        <v>3</v>
      </c>
      <c r="I3" s="6" t="s">
        <v>24</v>
      </c>
      <c r="J3" s="6">
        <f t="shared" ref="J3:J5" si="2">15*H3</f>
        <v>45</v>
      </c>
      <c r="K3" s="6">
        <v>7</v>
      </c>
      <c r="L3" s="6">
        <f t="shared" ref="L3:L5" si="3">K3*J3</f>
        <v>315</v>
      </c>
      <c r="M3" s="6">
        <f t="shared" si="0"/>
        <v>15750</v>
      </c>
      <c r="N3" s="10">
        <f t="shared" ref="N3:N11" si="4">0.09*M3*5</f>
        <v>7087.5</v>
      </c>
      <c r="O3" s="10">
        <f t="shared" ref="O3:O10" si="5">0.09*M3*10</f>
        <v>14175</v>
      </c>
      <c r="P3" s="10">
        <f>0.09*M3*15</f>
        <v>21262.5</v>
      </c>
      <c r="Q3" s="10">
        <f t="shared" ref="Q3:Q11" si="6">0.09*M3*20</f>
        <v>28350</v>
      </c>
      <c r="R3" s="8" t="s">
        <v>13</v>
      </c>
      <c r="S3" s="9" t="s">
        <v>15</v>
      </c>
      <c r="T3" s="6" t="s">
        <v>17</v>
      </c>
    </row>
    <row r="4" spans="1:20" ht="38.25" x14ac:dyDescent="0.25">
      <c r="A4" s="8" t="s">
        <v>6</v>
      </c>
      <c r="B4" s="8" t="s">
        <v>7</v>
      </c>
      <c r="C4" s="6" t="s">
        <v>10</v>
      </c>
      <c r="D4" s="6" t="s">
        <v>18</v>
      </c>
      <c r="E4" s="7" t="s">
        <v>11</v>
      </c>
      <c r="F4" s="6">
        <v>50</v>
      </c>
      <c r="G4" s="6">
        <f t="shared" si="1"/>
        <v>50</v>
      </c>
      <c r="H4" s="6">
        <v>4</v>
      </c>
      <c r="I4" s="6" t="s">
        <v>24</v>
      </c>
      <c r="J4" s="6">
        <f t="shared" si="2"/>
        <v>60</v>
      </c>
      <c r="K4" s="6">
        <v>7</v>
      </c>
      <c r="L4" s="6">
        <f t="shared" si="3"/>
        <v>420</v>
      </c>
      <c r="M4" s="6">
        <f t="shared" si="0"/>
        <v>21000</v>
      </c>
      <c r="N4" s="10">
        <f t="shared" si="4"/>
        <v>9450</v>
      </c>
      <c r="O4" s="10">
        <f t="shared" si="5"/>
        <v>18900</v>
      </c>
      <c r="P4" s="10">
        <f t="shared" ref="P4:P11" si="7">0.09*M4*15</f>
        <v>28350</v>
      </c>
      <c r="Q4" s="10">
        <f t="shared" si="6"/>
        <v>37800</v>
      </c>
      <c r="R4" s="8" t="s">
        <v>13</v>
      </c>
      <c r="S4" s="9" t="s">
        <v>15</v>
      </c>
      <c r="T4" s="6" t="s">
        <v>17</v>
      </c>
    </row>
    <row r="5" spans="1:20" ht="38.25" x14ac:dyDescent="0.25">
      <c r="A5" s="8" t="s">
        <v>6</v>
      </c>
      <c r="B5" s="8" t="s">
        <v>7</v>
      </c>
      <c r="C5" s="6" t="s">
        <v>10</v>
      </c>
      <c r="D5" s="6" t="s">
        <v>18</v>
      </c>
      <c r="E5" s="7" t="s">
        <v>11</v>
      </c>
      <c r="F5" s="6">
        <v>50</v>
      </c>
      <c r="G5" s="6">
        <f t="shared" si="1"/>
        <v>50</v>
      </c>
      <c r="H5" s="6">
        <v>6</v>
      </c>
      <c r="I5" s="6" t="s">
        <v>24</v>
      </c>
      <c r="J5" s="6">
        <f t="shared" si="2"/>
        <v>90</v>
      </c>
      <c r="K5" s="6">
        <v>7</v>
      </c>
      <c r="L5" s="6">
        <f t="shared" si="3"/>
        <v>630</v>
      </c>
      <c r="M5" s="6">
        <f t="shared" si="0"/>
        <v>31500</v>
      </c>
      <c r="N5" s="10">
        <f t="shared" si="4"/>
        <v>14175</v>
      </c>
      <c r="O5" s="10">
        <f t="shared" si="5"/>
        <v>28350</v>
      </c>
      <c r="P5" s="10">
        <f t="shared" si="7"/>
        <v>42525</v>
      </c>
      <c r="Q5" s="10">
        <f t="shared" si="6"/>
        <v>56700</v>
      </c>
      <c r="R5" s="8" t="s">
        <v>13</v>
      </c>
      <c r="S5" s="9" t="s">
        <v>15</v>
      </c>
      <c r="T5" s="6" t="s">
        <v>17</v>
      </c>
    </row>
    <row r="6" spans="1:20" ht="38.25" x14ac:dyDescent="0.25">
      <c r="A6" s="8" t="s">
        <v>6</v>
      </c>
      <c r="B6" s="8" t="s">
        <v>7</v>
      </c>
      <c r="C6" s="6" t="s">
        <v>10</v>
      </c>
      <c r="D6" s="6" t="s">
        <v>18</v>
      </c>
      <c r="E6" s="7" t="s">
        <v>11</v>
      </c>
      <c r="F6" s="6">
        <v>50</v>
      </c>
      <c r="G6" s="6">
        <f t="shared" si="1"/>
        <v>50</v>
      </c>
      <c r="H6" s="6">
        <v>12</v>
      </c>
      <c r="I6" s="6" t="s">
        <v>24</v>
      </c>
      <c r="J6" s="6">
        <f t="shared" ref="J6" si="8">15*H6</f>
        <v>180</v>
      </c>
      <c r="K6" s="6">
        <v>7</v>
      </c>
      <c r="L6" s="6">
        <f t="shared" ref="L6" si="9">K6*J6</f>
        <v>1260</v>
      </c>
      <c r="M6" s="6">
        <f t="shared" si="0"/>
        <v>63000</v>
      </c>
      <c r="N6" s="10">
        <f t="shared" si="4"/>
        <v>28350</v>
      </c>
      <c r="O6" s="10">
        <f t="shared" si="5"/>
        <v>56700</v>
      </c>
      <c r="P6" s="10">
        <f t="shared" si="7"/>
        <v>85050</v>
      </c>
      <c r="Q6" s="10">
        <f t="shared" si="6"/>
        <v>113400</v>
      </c>
      <c r="R6" s="8" t="s">
        <v>13</v>
      </c>
      <c r="S6" s="9" t="s">
        <v>15</v>
      </c>
      <c r="T6" s="6" t="s">
        <v>17</v>
      </c>
    </row>
    <row r="7" spans="1:20" ht="38.25" x14ac:dyDescent="0.25">
      <c r="A7" s="8" t="s">
        <v>6</v>
      </c>
      <c r="B7" s="8" t="s">
        <v>7</v>
      </c>
      <c r="C7" s="6" t="s">
        <v>10</v>
      </c>
      <c r="D7" s="6" t="s">
        <v>19</v>
      </c>
      <c r="E7" s="7" t="s">
        <v>11</v>
      </c>
      <c r="F7" s="6">
        <v>25</v>
      </c>
      <c r="G7" s="6">
        <f>2*F7</f>
        <v>50</v>
      </c>
      <c r="H7" s="6">
        <v>2</v>
      </c>
      <c r="I7" s="6" t="s">
        <v>24</v>
      </c>
      <c r="J7" s="6">
        <f>15*H7</f>
        <v>30</v>
      </c>
      <c r="K7" s="6">
        <v>7</v>
      </c>
      <c r="L7" s="6">
        <f>K7*J7</f>
        <v>210</v>
      </c>
      <c r="M7" s="6">
        <f t="shared" si="0"/>
        <v>10500</v>
      </c>
      <c r="N7" s="10">
        <f t="shared" si="4"/>
        <v>4725</v>
      </c>
      <c r="O7" s="10">
        <f t="shared" si="5"/>
        <v>9450</v>
      </c>
      <c r="P7" s="10">
        <f t="shared" si="7"/>
        <v>14175</v>
      </c>
      <c r="Q7" s="10">
        <f t="shared" si="6"/>
        <v>18900</v>
      </c>
      <c r="R7" s="8" t="s">
        <v>13</v>
      </c>
      <c r="S7" s="9" t="s">
        <v>15</v>
      </c>
      <c r="T7" s="6" t="s">
        <v>17</v>
      </c>
    </row>
    <row r="8" spans="1:20" ht="38.25" x14ac:dyDescent="0.25">
      <c r="A8" s="8" t="s">
        <v>6</v>
      </c>
      <c r="B8" s="8" t="s">
        <v>7</v>
      </c>
      <c r="C8" s="6" t="s">
        <v>10</v>
      </c>
      <c r="D8" s="6" t="s">
        <v>19</v>
      </c>
      <c r="E8" s="7" t="s">
        <v>11</v>
      </c>
      <c r="F8" s="6">
        <v>25</v>
      </c>
      <c r="G8" s="6">
        <f t="shared" ref="G8:G11" si="10">2*F8</f>
        <v>50</v>
      </c>
      <c r="H8" s="6">
        <v>3</v>
      </c>
      <c r="I8" s="6" t="s">
        <v>24</v>
      </c>
      <c r="J8" s="6">
        <f t="shared" ref="J8:J11" si="11">15*H8</f>
        <v>45</v>
      </c>
      <c r="K8" s="6">
        <v>7</v>
      </c>
      <c r="L8" s="6">
        <f t="shared" ref="L8:L11" si="12">K8*J8</f>
        <v>315</v>
      </c>
      <c r="M8" s="6">
        <f t="shared" si="0"/>
        <v>15750</v>
      </c>
      <c r="N8" s="10">
        <f t="shared" si="4"/>
        <v>7087.5</v>
      </c>
      <c r="O8" s="10">
        <f t="shared" si="5"/>
        <v>14175</v>
      </c>
      <c r="P8" s="10">
        <f t="shared" si="7"/>
        <v>21262.5</v>
      </c>
      <c r="Q8" s="10">
        <f t="shared" si="6"/>
        <v>28350</v>
      </c>
      <c r="R8" s="8" t="s">
        <v>13</v>
      </c>
      <c r="S8" s="9" t="s">
        <v>15</v>
      </c>
      <c r="T8" s="6" t="s">
        <v>17</v>
      </c>
    </row>
    <row r="9" spans="1:20" ht="38.25" x14ac:dyDescent="0.25">
      <c r="A9" s="8" t="s">
        <v>6</v>
      </c>
      <c r="B9" s="8" t="s">
        <v>7</v>
      </c>
      <c r="C9" s="6" t="s">
        <v>10</v>
      </c>
      <c r="D9" s="6" t="s">
        <v>19</v>
      </c>
      <c r="E9" s="7" t="s">
        <v>11</v>
      </c>
      <c r="F9" s="6">
        <v>25</v>
      </c>
      <c r="G9" s="6">
        <f t="shared" si="10"/>
        <v>50</v>
      </c>
      <c r="H9" s="6">
        <v>4</v>
      </c>
      <c r="I9" s="6" t="s">
        <v>24</v>
      </c>
      <c r="J9" s="6">
        <f t="shared" si="11"/>
        <v>60</v>
      </c>
      <c r="K9" s="6">
        <v>7</v>
      </c>
      <c r="L9" s="6">
        <f t="shared" si="12"/>
        <v>420</v>
      </c>
      <c r="M9" s="6">
        <f t="shared" si="0"/>
        <v>21000</v>
      </c>
      <c r="N9" s="10">
        <f t="shared" si="4"/>
        <v>9450</v>
      </c>
      <c r="O9" s="10">
        <f t="shared" si="5"/>
        <v>18900</v>
      </c>
      <c r="P9" s="10">
        <f t="shared" si="7"/>
        <v>28350</v>
      </c>
      <c r="Q9" s="10">
        <f t="shared" si="6"/>
        <v>37800</v>
      </c>
      <c r="R9" s="8" t="s">
        <v>13</v>
      </c>
      <c r="S9" s="9" t="s">
        <v>15</v>
      </c>
      <c r="T9" s="6" t="s">
        <v>17</v>
      </c>
    </row>
    <row r="10" spans="1:20" ht="38.25" x14ac:dyDescent="0.25">
      <c r="A10" s="8" t="s">
        <v>6</v>
      </c>
      <c r="B10" s="8" t="s">
        <v>7</v>
      </c>
      <c r="C10" s="6" t="s">
        <v>10</v>
      </c>
      <c r="D10" s="6" t="s">
        <v>19</v>
      </c>
      <c r="E10" s="7" t="s">
        <v>11</v>
      </c>
      <c r="F10" s="6">
        <v>25</v>
      </c>
      <c r="G10" s="6">
        <f t="shared" si="10"/>
        <v>50</v>
      </c>
      <c r="H10" s="6">
        <v>6</v>
      </c>
      <c r="I10" s="6" t="s">
        <v>24</v>
      </c>
      <c r="J10" s="6">
        <f t="shared" si="11"/>
        <v>90</v>
      </c>
      <c r="K10" s="6">
        <v>7</v>
      </c>
      <c r="L10" s="6">
        <f t="shared" si="12"/>
        <v>630</v>
      </c>
      <c r="M10" s="6">
        <f t="shared" si="0"/>
        <v>31500</v>
      </c>
      <c r="N10" s="10">
        <f t="shared" si="4"/>
        <v>14175</v>
      </c>
      <c r="O10" s="10">
        <f t="shared" si="5"/>
        <v>28350</v>
      </c>
      <c r="P10" s="10">
        <f t="shared" si="7"/>
        <v>42525</v>
      </c>
      <c r="Q10" s="10">
        <f t="shared" si="6"/>
        <v>56700</v>
      </c>
      <c r="R10" s="8" t="s">
        <v>13</v>
      </c>
      <c r="S10" s="9" t="s">
        <v>15</v>
      </c>
      <c r="T10" s="6" t="s">
        <v>17</v>
      </c>
    </row>
    <row r="11" spans="1:20" ht="38.25" x14ac:dyDescent="0.25">
      <c r="A11" s="8" t="s">
        <v>6</v>
      </c>
      <c r="B11" s="8" t="s">
        <v>7</v>
      </c>
      <c r="C11" s="6" t="s">
        <v>10</v>
      </c>
      <c r="D11" s="6" t="s">
        <v>19</v>
      </c>
      <c r="E11" s="7" t="s">
        <v>11</v>
      </c>
      <c r="F11" s="6">
        <v>25</v>
      </c>
      <c r="G11" s="6">
        <f t="shared" si="10"/>
        <v>50</v>
      </c>
      <c r="H11" s="6">
        <v>12</v>
      </c>
      <c r="I11" s="6" t="s">
        <v>24</v>
      </c>
      <c r="J11" s="6">
        <f t="shared" si="11"/>
        <v>180</v>
      </c>
      <c r="K11" s="6">
        <v>7</v>
      </c>
      <c r="L11" s="6">
        <f t="shared" si="12"/>
        <v>1260</v>
      </c>
      <c r="M11" s="6">
        <f t="shared" si="0"/>
        <v>63000</v>
      </c>
      <c r="N11" s="10">
        <f t="shared" si="4"/>
        <v>28350</v>
      </c>
      <c r="O11" s="10">
        <f>0.09*M11*10</f>
        <v>56700</v>
      </c>
      <c r="P11" s="10">
        <f t="shared" si="7"/>
        <v>85050</v>
      </c>
      <c r="Q11" s="10">
        <f t="shared" si="6"/>
        <v>113400</v>
      </c>
      <c r="R11" s="8" t="s">
        <v>13</v>
      </c>
      <c r="S11" s="9" t="s">
        <v>15</v>
      </c>
      <c r="T11" s="6" t="s">
        <v>17</v>
      </c>
    </row>
  </sheetData>
  <autoFilter ref="A1:T2"/>
  <hyperlinks>
    <hyperlink ref="S2" r:id="rId1"/>
    <hyperlink ref="S7" r:id="rId2"/>
    <hyperlink ref="E2" r:id="rId3"/>
    <hyperlink ref="E7" r:id="rId4"/>
    <hyperlink ref="S3" r:id="rId5"/>
    <hyperlink ref="S4" r:id="rId6"/>
    <hyperlink ref="S5" r:id="rId7"/>
    <hyperlink ref="E3" r:id="rId8"/>
    <hyperlink ref="E4" r:id="rId9"/>
    <hyperlink ref="E5" r:id="rId10"/>
    <hyperlink ref="S6" r:id="rId11"/>
    <hyperlink ref="E6" r:id="rId12"/>
    <hyperlink ref="S8" r:id="rId13"/>
    <hyperlink ref="S9" r:id="rId14"/>
    <hyperlink ref="S10" r:id="rId15"/>
    <hyperlink ref="S11" r:id="rId16"/>
    <hyperlink ref="E8" r:id="rId17"/>
    <hyperlink ref="E9" r:id="rId18"/>
    <hyperlink ref="E10" r:id="rId19"/>
    <hyperlink ref="E11" r:id="rId20"/>
  </hyperlinks>
  <pageMargins left="0.7" right="0.7" top="0.75" bottom="0.75" header="0.3" footer="0.3"/>
  <pageSetup paperSize="9" orientation="portrait"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Мониторы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2026-07-27T21:29:05Z</dcterms:modified>
</cp:coreProperties>
</file>